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https://usdagcc-my.sharepoint.com/personal/nick_j_borchert_usda_gov/Documents/Desktop/"/>
    </mc:Choice>
  </mc:AlternateContent>
  <xr:revisionPtr revIDLastSave="0" documentId="8_{3CAE2C46-FDB1-4B44-A5EB-98A4E3A5F0C5}" xr6:coauthVersionLast="47" xr6:coauthVersionMax="47" xr10:uidLastSave="{00000000-0000-0000-0000-000000000000}"/>
  <bookViews>
    <workbookView xWindow="1335" yWindow="840" windowWidth="27465" windowHeight="1536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4" i="1" l="1"/>
  <c r="I25" i="1"/>
  <c r="I36" i="1"/>
  <c r="I12" i="1"/>
  <c r="I23" i="1"/>
  <c r="I35" i="1"/>
  <c r="I24" i="1"/>
  <c r="I13" i="1"/>
  <c r="I34" i="1"/>
  <c r="D11" i="1"/>
  <c r="D33" i="1"/>
  <c r="E33" i="1" l="1"/>
  <c r="F11" i="1"/>
  <c r="F33" i="1"/>
  <c r="H22" i="1"/>
  <c r="I22" i="1" s="1"/>
  <c r="H11" i="1"/>
  <c r="H33" i="1"/>
  <c r="G11" i="1"/>
  <c r="G33" i="1"/>
  <c r="E11" i="1"/>
  <c r="D21" i="1"/>
  <c r="D10" i="1"/>
  <c r="D32" i="1"/>
  <c r="F10" i="1"/>
  <c r="F32" i="1"/>
  <c r="H10" i="1"/>
  <c r="H32" i="1"/>
  <c r="G21" i="1"/>
  <c r="E10" i="1"/>
  <c r="E32" i="1"/>
  <c r="I11" i="1" l="1"/>
  <c r="I33" i="1"/>
  <c r="I21" i="1"/>
  <c r="I10" i="1"/>
  <c r="I32" i="1"/>
  <c r="I31" i="1"/>
  <c r="I30" i="1"/>
  <c r="I29" i="1"/>
  <c r="I28" i="1"/>
  <c r="I27" i="1"/>
  <c r="I20" i="1"/>
  <c r="I19" i="1"/>
  <c r="I18" i="1"/>
  <c r="I17" i="1"/>
  <c r="I16" i="1"/>
  <c r="I9" i="1"/>
  <c r="I8" i="1"/>
  <c r="I7" i="1"/>
  <c r="I6" i="1"/>
  <c r="I5" i="1"/>
</calcChain>
</file>

<file path=xl/sharedStrings.xml><?xml version="1.0" encoding="utf-8"?>
<sst xmlns="http://schemas.openxmlformats.org/spreadsheetml/2006/main" count="9" uniqueCount="9">
  <si>
    <t>MCN</t>
  </si>
  <si>
    <t>IHR</t>
  </si>
  <si>
    <t>LMN</t>
  </si>
  <si>
    <t>LGS</t>
  </si>
  <si>
    <t>LWG</t>
  </si>
  <si>
    <t>TOTAL</t>
  </si>
  <si>
    <t>California Gull</t>
  </si>
  <si>
    <t>Ring-billed Gulls</t>
  </si>
  <si>
    <t>Double-crested Cormorant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</si>
</sst>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0" borderId="0" xfId="0" applyAlignment="1">
      <alignment horizontal="center"/>
    </xf>
    <xf numFmtId="1" fontId="2" fillId="0" borderId="0" xfId="0" applyNumberFormat="1" applyFont="1"/>
    <xf numFmtId="1" fontId="3" fillId="0" borderId="0" xfId="0" applyNumberFormat="1" applyFont="1" applyAlignment="1">
      <alignment vertical="center"/>
    </xf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 vertical="center"/>
    </xf>
    <xf numFmtId="0" fontId="0" fillId="3" borderId="2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4:K36"/>
  <sheetViews>
    <sheetView tabSelected="1" workbookViewId="0">
      <selection activeCell="E15" sqref="E15"/>
    </sheetView>
  </sheetViews>
  <sheetFormatPr defaultRowHeight="15.75" x14ac:dyDescent="0.25"/>
  <cols>
    <col min="2" max="2" width="14.125" customWidth="1"/>
    <col min="3" max="3" width="6.25" customWidth="1"/>
    <col min="4" max="4" width="6.75" customWidth="1"/>
    <col min="5" max="5" width="6" customWidth="1"/>
    <col min="6" max="6" width="6.625" customWidth="1"/>
    <col min="7" max="7" width="6.25" customWidth="1"/>
    <col min="8" max="8" width="6.625" customWidth="1"/>
    <col min="9" max="9" width="6.25" customWidth="1"/>
    <col min="11" max="11" width="10.875" customWidth="1"/>
  </cols>
  <sheetData>
    <row r="4" spans="2:11" x14ac:dyDescent="0.25">
      <c r="B4" s="6"/>
      <c r="C4" s="7"/>
      <c r="D4" s="8" t="s">
        <v>0</v>
      </c>
      <c r="E4" s="8" t="s">
        <v>1</v>
      </c>
      <c r="F4" s="8" t="s">
        <v>2</v>
      </c>
      <c r="G4" s="8" t="s">
        <v>3</v>
      </c>
      <c r="H4" s="8" t="s">
        <v>4</v>
      </c>
      <c r="I4" s="8" t="s">
        <v>5</v>
      </c>
    </row>
    <row r="5" spans="2:11" x14ac:dyDescent="0.25">
      <c r="B5" s="12" t="s">
        <v>6</v>
      </c>
      <c r="C5" s="10">
        <v>2014</v>
      </c>
      <c r="D5" s="1">
        <v>105</v>
      </c>
      <c r="E5" s="1">
        <v>33</v>
      </c>
      <c r="F5" s="1">
        <v>2</v>
      </c>
      <c r="G5" s="1">
        <v>2</v>
      </c>
      <c r="H5" s="1">
        <v>4</v>
      </c>
      <c r="I5" s="1">
        <f t="shared" ref="I5:I14" si="0">SUM(D5:H5)</f>
        <v>146</v>
      </c>
      <c r="K5" s="4"/>
    </row>
    <row r="6" spans="2:11" x14ac:dyDescent="0.25">
      <c r="B6" s="12"/>
      <c r="C6" s="9">
        <v>2015</v>
      </c>
      <c r="D6" s="2">
        <v>100</v>
      </c>
      <c r="E6" s="2">
        <v>36</v>
      </c>
      <c r="F6" s="2">
        <v>4</v>
      </c>
      <c r="G6" s="2">
        <v>0</v>
      </c>
      <c r="H6" s="2">
        <v>9</v>
      </c>
      <c r="I6" s="2">
        <f t="shared" si="0"/>
        <v>149</v>
      </c>
      <c r="K6" s="5"/>
    </row>
    <row r="7" spans="2:11" x14ac:dyDescent="0.25">
      <c r="B7" s="12"/>
      <c r="C7" s="10">
        <v>2016</v>
      </c>
      <c r="D7" s="1">
        <v>43</v>
      </c>
      <c r="E7" s="1">
        <v>46</v>
      </c>
      <c r="F7" s="1">
        <v>10</v>
      </c>
      <c r="G7" s="1">
        <v>28</v>
      </c>
      <c r="H7" s="1">
        <v>49</v>
      </c>
      <c r="I7" s="1">
        <f t="shared" si="0"/>
        <v>176</v>
      </c>
      <c r="K7" s="4"/>
    </row>
    <row r="8" spans="2:11" x14ac:dyDescent="0.25">
      <c r="B8" s="12"/>
      <c r="C8" s="9">
        <v>2017</v>
      </c>
      <c r="D8" s="2">
        <v>77</v>
      </c>
      <c r="E8" s="2">
        <v>67</v>
      </c>
      <c r="F8" s="2">
        <v>22</v>
      </c>
      <c r="G8" s="2">
        <v>59</v>
      </c>
      <c r="H8" s="2">
        <v>1</v>
      </c>
      <c r="I8" s="2">
        <f t="shared" si="0"/>
        <v>226</v>
      </c>
      <c r="K8" s="4"/>
    </row>
    <row r="9" spans="2:11" x14ac:dyDescent="0.25">
      <c r="B9" s="12"/>
      <c r="C9" s="10">
        <v>2018</v>
      </c>
      <c r="D9" s="1">
        <v>92</v>
      </c>
      <c r="E9" s="1">
        <v>56</v>
      </c>
      <c r="F9" s="1">
        <v>8</v>
      </c>
      <c r="G9" s="1">
        <v>76</v>
      </c>
      <c r="H9" s="1">
        <v>19</v>
      </c>
      <c r="I9" s="1">
        <f t="shared" si="0"/>
        <v>251</v>
      </c>
      <c r="K9" s="4"/>
    </row>
    <row r="10" spans="2:11" x14ac:dyDescent="0.25">
      <c r="B10" s="12"/>
      <c r="C10" s="9">
        <v>2019</v>
      </c>
      <c r="D10" s="2">
        <f>91</f>
        <v>91</v>
      </c>
      <c r="E10" s="2">
        <f>46</f>
        <v>46</v>
      </c>
      <c r="F10" s="2">
        <f>4</f>
        <v>4</v>
      </c>
      <c r="G10" s="2">
        <v>50</v>
      </c>
      <c r="H10" s="2">
        <f>27</f>
        <v>27</v>
      </c>
      <c r="I10" s="2">
        <f t="shared" si="0"/>
        <v>218</v>
      </c>
    </row>
    <row r="11" spans="2:11" x14ac:dyDescent="0.25">
      <c r="B11" s="12"/>
      <c r="C11" s="10">
        <v>2020</v>
      </c>
      <c r="D11" s="1">
        <f>3+3+20+53</f>
        <v>79</v>
      </c>
      <c r="E11" s="1">
        <f>23+51</f>
        <v>74</v>
      </c>
      <c r="F11" s="1">
        <f>9</f>
        <v>9</v>
      </c>
      <c r="G11" s="1">
        <f>3+96</f>
        <v>99</v>
      </c>
      <c r="H11" s="1">
        <f>1+20</f>
        <v>21</v>
      </c>
      <c r="I11" s="1">
        <f t="shared" si="0"/>
        <v>282</v>
      </c>
    </row>
    <row r="12" spans="2:11" x14ac:dyDescent="0.25">
      <c r="B12" s="12"/>
      <c r="C12" s="9">
        <v>2021</v>
      </c>
      <c r="D12" s="2">
        <v>0</v>
      </c>
      <c r="E12" s="2">
        <v>23</v>
      </c>
      <c r="F12" s="2">
        <v>25</v>
      </c>
      <c r="G12" s="2">
        <v>96</v>
      </c>
      <c r="H12" s="2">
        <v>17</v>
      </c>
      <c r="I12" s="2">
        <f t="shared" si="0"/>
        <v>161</v>
      </c>
    </row>
    <row r="13" spans="2:11" x14ac:dyDescent="0.25">
      <c r="B13" s="13"/>
      <c r="C13" s="10">
        <v>2022</v>
      </c>
      <c r="D13" s="1">
        <v>22</v>
      </c>
      <c r="E13" s="1">
        <v>133</v>
      </c>
      <c r="F13" s="1">
        <v>15</v>
      </c>
      <c r="G13" s="1">
        <v>122</v>
      </c>
      <c r="H13" s="1">
        <v>2</v>
      </c>
      <c r="I13" s="1">
        <f t="shared" si="0"/>
        <v>294</v>
      </c>
    </row>
    <row r="14" spans="2:11" x14ac:dyDescent="0.25">
      <c r="B14" s="11"/>
      <c r="C14" s="9">
        <v>2023</v>
      </c>
      <c r="D14" s="2">
        <v>102</v>
      </c>
      <c r="E14" s="2">
        <v>130</v>
      </c>
      <c r="F14" s="2">
        <v>14</v>
      </c>
      <c r="G14" s="2">
        <v>79</v>
      </c>
      <c r="H14" s="2">
        <v>0</v>
      </c>
      <c r="I14" s="1">
        <f t="shared" si="0"/>
        <v>325</v>
      </c>
    </row>
    <row r="15" spans="2:11" x14ac:dyDescent="0.25">
      <c r="C15" s="3"/>
      <c r="I15" s="3"/>
    </row>
    <row r="16" spans="2:11" ht="15.75" customHeight="1" x14ac:dyDescent="0.25">
      <c r="B16" s="12" t="s">
        <v>7</v>
      </c>
      <c r="C16" s="10">
        <v>2014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f t="shared" ref="I16:I25" si="1">SUM(D16:H16)</f>
        <v>0</v>
      </c>
    </row>
    <row r="17" spans="2:9" x14ac:dyDescent="0.25">
      <c r="B17" s="12"/>
      <c r="C17" s="9">
        <v>2015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f t="shared" si="1"/>
        <v>0</v>
      </c>
    </row>
    <row r="18" spans="2:9" x14ac:dyDescent="0.25">
      <c r="B18" s="12"/>
      <c r="C18" s="10">
        <v>2016</v>
      </c>
      <c r="D18" s="1">
        <v>0</v>
      </c>
      <c r="E18" s="1">
        <v>0</v>
      </c>
      <c r="F18" s="1">
        <v>0</v>
      </c>
      <c r="G18" s="1">
        <v>50</v>
      </c>
      <c r="H18" s="1">
        <v>1</v>
      </c>
      <c r="I18" s="1">
        <f t="shared" si="1"/>
        <v>51</v>
      </c>
    </row>
    <row r="19" spans="2:9" x14ac:dyDescent="0.25">
      <c r="B19" s="12"/>
      <c r="C19" s="9">
        <v>2017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f t="shared" si="1"/>
        <v>0</v>
      </c>
    </row>
    <row r="20" spans="2:9" x14ac:dyDescent="0.25">
      <c r="B20" s="12"/>
      <c r="C20" s="10">
        <v>2018</v>
      </c>
      <c r="D20" s="1">
        <v>0</v>
      </c>
      <c r="E20" s="1">
        <v>1</v>
      </c>
      <c r="F20" s="1">
        <v>0</v>
      </c>
      <c r="G20" s="1">
        <v>0</v>
      </c>
      <c r="H20" s="1">
        <v>1</v>
      </c>
      <c r="I20" s="1">
        <f t="shared" si="1"/>
        <v>2</v>
      </c>
    </row>
    <row r="21" spans="2:9" x14ac:dyDescent="0.25">
      <c r="B21" s="12"/>
      <c r="C21" s="9">
        <v>2019</v>
      </c>
      <c r="D21" s="2">
        <f>2</f>
        <v>2</v>
      </c>
      <c r="E21" s="2">
        <v>0</v>
      </c>
      <c r="F21" s="2">
        <v>0</v>
      </c>
      <c r="G21" s="2">
        <f>10</f>
        <v>10</v>
      </c>
      <c r="H21" s="2">
        <v>0</v>
      </c>
      <c r="I21" s="2">
        <f t="shared" si="1"/>
        <v>12</v>
      </c>
    </row>
    <row r="22" spans="2:9" x14ac:dyDescent="0.25">
      <c r="B22" s="12"/>
      <c r="C22" s="10">
        <v>2020</v>
      </c>
      <c r="D22" s="1">
        <v>1</v>
      </c>
      <c r="E22" s="1">
        <v>0</v>
      </c>
      <c r="F22" s="1">
        <v>0</v>
      </c>
      <c r="G22" s="1">
        <v>0</v>
      </c>
      <c r="H22" s="1">
        <f>11</f>
        <v>11</v>
      </c>
      <c r="I22" s="1">
        <f t="shared" si="1"/>
        <v>12</v>
      </c>
    </row>
    <row r="23" spans="2:9" x14ac:dyDescent="0.25">
      <c r="B23" s="12"/>
      <c r="C23" s="9">
        <v>2021</v>
      </c>
      <c r="D23" s="2">
        <v>0</v>
      </c>
      <c r="E23" s="2">
        <v>0</v>
      </c>
      <c r="F23" s="2">
        <v>0</v>
      </c>
      <c r="G23" s="2">
        <v>29</v>
      </c>
      <c r="H23" s="2">
        <v>3</v>
      </c>
      <c r="I23" s="2">
        <f t="shared" si="1"/>
        <v>32</v>
      </c>
    </row>
    <row r="24" spans="2:9" x14ac:dyDescent="0.25">
      <c r="B24" s="13"/>
      <c r="C24" s="10">
        <v>2022</v>
      </c>
      <c r="D24" s="1">
        <v>0</v>
      </c>
      <c r="E24" s="1">
        <v>2</v>
      </c>
      <c r="F24" s="1">
        <v>0</v>
      </c>
      <c r="G24" s="1">
        <v>35</v>
      </c>
      <c r="H24" s="1">
        <v>0</v>
      </c>
      <c r="I24" s="1">
        <f t="shared" si="1"/>
        <v>37</v>
      </c>
    </row>
    <row r="25" spans="2:9" x14ac:dyDescent="0.25">
      <c r="B25" s="11"/>
      <c r="C25" s="9">
        <v>2023</v>
      </c>
      <c r="D25" s="2">
        <v>0</v>
      </c>
      <c r="E25" s="2">
        <v>36</v>
      </c>
      <c r="F25" s="2">
        <v>4</v>
      </c>
      <c r="G25" s="2">
        <v>48</v>
      </c>
      <c r="H25" s="2">
        <v>3</v>
      </c>
      <c r="I25" s="1">
        <f t="shared" si="1"/>
        <v>91</v>
      </c>
    </row>
    <row r="26" spans="2:9" x14ac:dyDescent="0.25">
      <c r="C26" s="3"/>
      <c r="D26" s="3"/>
      <c r="E26" s="3"/>
      <c r="F26" s="3"/>
      <c r="G26" s="3"/>
      <c r="H26" s="3"/>
      <c r="I26" s="3"/>
    </row>
    <row r="27" spans="2:9" ht="15.75" customHeight="1" x14ac:dyDescent="0.25">
      <c r="B27" s="12" t="s">
        <v>8</v>
      </c>
      <c r="C27" s="10">
        <v>2014</v>
      </c>
      <c r="D27" s="1">
        <v>4</v>
      </c>
      <c r="E27" s="1">
        <v>11</v>
      </c>
      <c r="F27" s="1">
        <v>0</v>
      </c>
      <c r="G27" s="1">
        <v>0</v>
      </c>
      <c r="H27" s="1">
        <v>0</v>
      </c>
      <c r="I27" s="1">
        <f t="shared" ref="I27:I36" si="2">SUM(D27:H27)</f>
        <v>15</v>
      </c>
    </row>
    <row r="28" spans="2:9" x14ac:dyDescent="0.25">
      <c r="B28" s="12"/>
      <c r="C28" s="9">
        <v>2015</v>
      </c>
      <c r="D28" s="2">
        <v>31</v>
      </c>
      <c r="E28" s="2">
        <v>15</v>
      </c>
      <c r="F28" s="2">
        <v>0</v>
      </c>
      <c r="G28" s="2">
        <v>0</v>
      </c>
      <c r="H28" s="2">
        <v>0</v>
      </c>
      <c r="I28" s="2">
        <f t="shared" si="2"/>
        <v>46</v>
      </c>
    </row>
    <row r="29" spans="2:9" x14ac:dyDescent="0.25">
      <c r="B29" s="12"/>
      <c r="C29" s="10">
        <v>2016</v>
      </c>
      <c r="D29" s="1">
        <v>16</v>
      </c>
      <c r="E29" s="1">
        <v>29</v>
      </c>
      <c r="F29" s="1">
        <v>0</v>
      </c>
      <c r="G29" s="1">
        <v>3</v>
      </c>
      <c r="H29" s="1">
        <v>4</v>
      </c>
      <c r="I29" s="1">
        <f t="shared" si="2"/>
        <v>52</v>
      </c>
    </row>
    <row r="30" spans="2:9" x14ac:dyDescent="0.25">
      <c r="B30" s="12"/>
      <c r="C30" s="9">
        <v>2017</v>
      </c>
      <c r="D30" s="2">
        <v>13</v>
      </c>
      <c r="E30" s="2">
        <v>42</v>
      </c>
      <c r="F30" s="2">
        <v>13</v>
      </c>
      <c r="G30" s="2">
        <v>2</v>
      </c>
      <c r="H30" s="2">
        <v>0</v>
      </c>
      <c r="I30" s="2">
        <f t="shared" si="2"/>
        <v>70</v>
      </c>
    </row>
    <row r="31" spans="2:9" x14ac:dyDescent="0.25">
      <c r="B31" s="12"/>
      <c r="C31" s="10">
        <v>2018</v>
      </c>
      <c r="D31" s="1">
        <v>21</v>
      </c>
      <c r="E31" s="1">
        <v>80</v>
      </c>
      <c r="F31" s="1">
        <v>12</v>
      </c>
      <c r="G31" s="1">
        <v>5</v>
      </c>
      <c r="H31" s="1">
        <v>0</v>
      </c>
      <c r="I31" s="1">
        <f t="shared" si="2"/>
        <v>118</v>
      </c>
    </row>
    <row r="32" spans="2:9" x14ac:dyDescent="0.25">
      <c r="B32" s="12"/>
      <c r="C32" s="9">
        <v>2019</v>
      </c>
      <c r="D32" s="2">
        <f>13</f>
        <v>13</v>
      </c>
      <c r="E32" s="2">
        <f>27</f>
        <v>27</v>
      </c>
      <c r="F32" s="2">
        <f>4</f>
        <v>4</v>
      </c>
      <c r="G32" s="2">
        <v>4</v>
      </c>
      <c r="H32" s="2">
        <f>1</f>
        <v>1</v>
      </c>
      <c r="I32" s="2">
        <f t="shared" si="2"/>
        <v>49</v>
      </c>
    </row>
    <row r="33" spans="2:9" x14ac:dyDescent="0.25">
      <c r="B33" s="12"/>
      <c r="C33" s="10">
        <v>2020</v>
      </c>
      <c r="D33" s="1">
        <f>1+6+1</f>
        <v>8</v>
      </c>
      <c r="E33" s="1">
        <f>20+29</f>
        <v>49</v>
      </c>
      <c r="F33" s="1">
        <f>4</f>
        <v>4</v>
      </c>
      <c r="G33" s="1">
        <f>3</f>
        <v>3</v>
      </c>
      <c r="H33" s="1">
        <f>3+1</f>
        <v>4</v>
      </c>
      <c r="I33" s="1">
        <f t="shared" si="2"/>
        <v>68</v>
      </c>
    </row>
    <row r="34" spans="2:9" x14ac:dyDescent="0.25">
      <c r="B34" s="12"/>
      <c r="C34" s="9">
        <v>2021</v>
      </c>
      <c r="D34" s="2">
        <v>0</v>
      </c>
      <c r="E34" s="2">
        <v>6</v>
      </c>
      <c r="F34" s="2">
        <v>5</v>
      </c>
      <c r="G34" s="2">
        <v>0</v>
      </c>
      <c r="H34" s="2">
        <v>1</v>
      </c>
      <c r="I34" s="2">
        <f t="shared" si="2"/>
        <v>12</v>
      </c>
    </row>
    <row r="35" spans="2:9" x14ac:dyDescent="0.25">
      <c r="B35" s="13"/>
      <c r="C35" s="10">
        <v>2022</v>
      </c>
      <c r="D35" s="1">
        <v>1</v>
      </c>
      <c r="E35" s="1">
        <v>109</v>
      </c>
      <c r="F35" s="1">
        <v>2</v>
      </c>
      <c r="G35" s="1">
        <v>0</v>
      </c>
      <c r="H35" s="1">
        <v>0</v>
      </c>
      <c r="I35" s="1">
        <f t="shared" si="2"/>
        <v>112</v>
      </c>
    </row>
    <row r="36" spans="2:9" x14ac:dyDescent="0.25">
      <c r="B36" s="11"/>
      <c r="C36" s="9">
        <v>2023</v>
      </c>
      <c r="D36" s="2">
        <v>46</v>
      </c>
      <c r="E36" s="2">
        <v>62</v>
      </c>
      <c r="F36" s="2">
        <v>2</v>
      </c>
      <c r="G36" s="2">
        <v>25</v>
      </c>
      <c r="H36" s="2">
        <v>4</v>
      </c>
      <c r="I36" s="1">
        <f t="shared" si="2"/>
        <v>139</v>
      </c>
    </row>
  </sheetData>
  <mergeCells count="3">
    <mergeCell ref="B5:B13"/>
    <mergeCell ref="B16:B24"/>
    <mergeCell ref="B27:B3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United States Army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Peery, Christopher A NWW</dc:creator>
  <cp:lastModifiedBy>Borchert, Nicholas - MRP-APHIS</cp:lastModifiedBy>
  <dcterms:created xsi:type="dcterms:W3CDTF">2018-10-24T19:48:53Z</dcterms:created>
  <dcterms:modified xsi:type="dcterms:W3CDTF">2023-12-11T20:26:43Z</dcterms:modified>
</cp:coreProperties>
</file>